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30" windowWidth="20730" windowHeight="9750"/>
  </bookViews>
  <sheets>
    <sheet name="2017-2019" sheetId="1" r:id="rId1"/>
  </sheets>
  <definedNames>
    <definedName name="_xlnm.Print_Titles" localSheetId="0">'2017-2019'!$B:$B</definedName>
    <definedName name="_xlnm.Print_Area" localSheetId="0">'2017-2019'!$A$1:$BA$15</definedName>
  </definedNames>
  <calcPr calcId="124519"/>
</workbook>
</file>

<file path=xl/calcChain.xml><?xml version="1.0" encoding="utf-8"?>
<calcChain xmlns="http://schemas.openxmlformats.org/spreadsheetml/2006/main">
  <c r="AX8" i="1"/>
  <c r="AY8"/>
  <c r="AZ8"/>
  <c r="AX9"/>
  <c r="AY9"/>
  <c r="AZ9"/>
  <c r="AX10"/>
  <c r="AY10"/>
  <c r="AZ10"/>
  <c r="AX11"/>
  <c r="AY11"/>
  <c r="AZ11"/>
  <c r="AX12"/>
  <c r="AY12"/>
  <c r="AZ12"/>
  <c r="AX13"/>
  <c r="AY13"/>
  <c r="AZ13"/>
  <c r="AX14"/>
  <c r="AY14"/>
  <c r="AZ14"/>
  <c r="AW9"/>
  <c r="AW10"/>
  <c r="AW11"/>
  <c r="AW12"/>
  <c r="AW13"/>
  <c r="AW14"/>
  <c r="AW8"/>
  <c r="P8"/>
  <c r="AV8"/>
  <c r="AV9"/>
  <c r="AV10"/>
  <c r="AV11"/>
  <c r="AV12"/>
  <c r="AV13"/>
  <c r="AV14"/>
  <c r="AQ9"/>
  <c r="AQ10"/>
  <c r="AQ11"/>
  <c r="AQ12"/>
  <c r="AQ13"/>
  <c r="AQ14"/>
  <c r="AQ8"/>
  <c r="AP8"/>
  <c r="AN8"/>
  <c r="AJ9"/>
  <c r="AJ10"/>
  <c r="AJ11"/>
  <c r="AJ12"/>
  <c r="AJ13"/>
  <c r="AJ14"/>
  <c r="AJ8"/>
  <c r="AI8"/>
  <c r="AG9"/>
  <c r="AG10"/>
  <c r="AG11"/>
  <c r="AG12"/>
  <c r="AG13"/>
  <c r="AG14"/>
  <c r="AG8"/>
  <c r="AC9"/>
  <c r="AC10"/>
  <c r="AC11"/>
  <c r="AC12"/>
  <c r="AC13"/>
  <c r="AC14"/>
  <c r="AC8"/>
  <c r="AB8"/>
  <c r="Z9"/>
  <c r="Z10"/>
  <c r="Z11"/>
  <c r="Z12"/>
  <c r="Z13"/>
  <c r="Z14"/>
  <c r="Z8"/>
  <c r="T9"/>
  <c r="V9" s="1"/>
  <c r="T10"/>
  <c r="V10" s="1"/>
  <c r="T11"/>
  <c r="V11" s="1"/>
  <c r="T12"/>
  <c r="V12" s="1"/>
  <c r="T13"/>
  <c r="V13" s="1"/>
  <c r="T14"/>
  <c r="V14" s="1"/>
  <c r="T8"/>
  <c r="U8" s="1"/>
  <c r="P9"/>
  <c r="Q9"/>
  <c r="S9" s="1"/>
  <c r="R9"/>
  <c r="P10"/>
  <c r="Q10"/>
  <c r="S10" s="1"/>
  <c r="R10"/>
  <c r="P11"/>
  <c r="Q11"/>
  <c r="S11" s="1"/>
  <c r="R11"/>
  <c r="P12"/>
  <c r="Q12"/>
  <c r="S12" s="1"/>
  <c r="R12"/>
  <c r="P13"/>
  <c r="Q13"/>
  <c r="S13" s="1"/>
  <c r="R13"/>
  <c r="P14"/>
  <c r="Q14"/>
  <c r="S14" s="1"/>
  <c r="R14"/>
  <c r="Q8"/>
  <c r="S8" s="1"/>
  <c r="R8"/>
  <c r="R15" s="1"/>
  <c r="O9"/>
  <c r="O10"/>
  <c r="O11"/>
  <c r="O12"/>
  <c r="O13"/>
  <c r="O14"/>
  <c r="O8"/>
  <c r="L8"/>
  <c r="N9"/>
  <c r="N10"/>
  <c r="N11"/>
  <c r="N12"/>
  <c r="N13"/>
  <c r="N14"/>
  <c r="N8"/>
  <c r="L9"/>
  <c r="L10"/>
  <c r="L11"/>
  <c r="L12"/>
  <c r="L13"/>
  <c r="L14"/>
  <c r="L15"/>
  <c r="J15"/>
  <c r="H14"/>
  <c r="H13"/>
  <c r="H12"/>
  <c r="H11"/>
  <c r="H10"/>
  <c r="H9"/>
  <c r="H8"/>
  <c r="C15"/>
  <c r="D15"/>
  <c r="E15"/>
  <c r="F15"/>
  <c r="G15"/>
  <c r="H15" s="1"/>
  <c r="I15"/>
  <c r="K15"/>
  <c r="M15"/>
  <c r="N15" s="1"/>
  <c r="Q15"/>
  <c r="S15" s="1"/>
  <c r="T15"/>
  <c r="U15" s="1"/>
  <c r="W15"/>
  <c r="X15"/>
  <c r="Z15" s="1"/>
  <c r="Y15"/>
  <c r="AA15"/>
  <c r="AC15" s="1"/>
  <c r="AD15"/>
  <c r="AE15"/>
  <c r="AG15" s="1"/>
  <c r="AF15"/>
  <c r="AH15"/>
  <c r="AJ15" s="1"/>
  <c r="AK15"/>
  <c r="AL15"/>
  <c r="AM15"/>
  <c r="AN15"/>
  <c r="AO15"/>
  <c r="AQ15" s="1"/>
  <c r="AP15"/>
  <c r="AR15"/>
  <c r="AS15"/>
  <c r="AT15"/>
  <c r="AU15"/>
  <c r="AW15"/>
  <c r="AX15"/>
  <c r="AY15"/>
  <c r="AZ15"/>
  <c r="O15" l="1"/>
  <c r="V15"/>
  <c r="V8"/>
  <c r="AI15"/>
  <c r="P15"/>
  <c r="AB15"/>
  <c r="AV15"/>
</calcChain>
</file>

<file path=xl/sharedStrings.xml><?xml version="1.0" encoding="utf-8"?>
<sst xmlns="http://schemas.openxmlformats.org/spreadsheetml/2006/main" count="70" uniqueCount="28">
  <si>
    <t>№</t>
  </si>
  <si>
    <t>Наименование кожууна</t>
  </si>
  <si>
    <t>Численность постоянного населения на 01.01.2018 г.</t>
  </si>
  <si>
    <t>Всего доходов</t>
  </si>
  <si>
    <t xml:space="preserve">Всего расходов </t>
  </si>
  <si>
    <t>Дефицит (-)/профицит (+)</t>
  </si>
  <si>
    <t>Собственные доходы</t>
  </si>
  <si>
    <t>Поступления из республиканского бюджета</t>
  </si>
  <si>
    <t>дотации</t>
  </si>
  <si>
    <t>субвенции общеобразовательным организациям</t>
  </si>
  <si>
    <t>субвенции дошкольным организациям</t>
  </si>
  <si>
    <t>Отчет за 2017 г.</t>
  </si>
  <si>
    <t>Уточненный план на 2018 г.</t>
  </si>
  <si>
    <t>Факт на 01.10.2018 г.</t>
  </si>
  <si>
    <t>Проект бюджета на 2019 г.</t>
  </si>
  <si>
    <t>Рост 19/18</t>
  </si>
  <si>
    <t>% от общего объема доходов</t>
  </si>
  <si>
    <t xml:space="preserve">Проект бюджета на 2019  г. </t>
  </si>
  <si>
    <t>% от собственных  доходов</t>
  </si>
  <si>
    <t>Овюрский</t>
  </si>
  <si>
    <t>Хандагайты</t>
  </si>
  <si>
    <t>Солчур</t>
  </si>
  <si>
    <t>Саглы</t>
  </si>
  <si>
    <t>Дус-Даг</t>
  </si>
  <si>
    <t>Чаа-Суур</t>
  </si>
  <si>
    <t>Сарыг-Холь</t>
  </si>
  <si>
    <t>муниципальный район</t>
  </si>
  <si>
    <t>Оценка консолидированного бюджета Овюрского кожууна Республики Тыва по доходам и расходам в 2017-2019 годах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</si>
</sst>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#,##0.0_ ;[Red]\-#,##0.0\ "/>
    <numFmt numFmtId="165" formatCode="#,##0.0"/>
    <numFmt numFmtId="166" formatCode="#,##0_ ;[Red]\-#,##0\ "/>
    <numFmt numFmtId="167" formatCode="&quot;Да&quot;;&quot;Да&quot;;&quot;Нет&quot;"/>
    <numFmt numFmtId="168" formatCode="_(* #,##0.00_);_(* \(#,##0.00\);_(* &quot;-&quot;??_);_(@_)"/>
    <numFmt numFmtId="171" formatCode="0.0"/>
  </numFmts>
  <fonts count="3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64">
    <xf numFmtId="0" fontId="0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21" borderId="4" applyNumberFormat="0">
      <alignment horizontal="right" vertical="top"/>
    </xf>
    <xf numFmtId="49" fontId="2" fillId="20" borderId="4">
      <alignment horizontal="left" vertical="top"/>
    </xf>
    <xf numFmtId="49" fontId="14" fillId="0" borderId="4">
      <alignment horizontal="left" vertical="top"/>
    </xf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11" borderId="4">
      <alignment horizontal="left" vertical="top" wrapText="1"/>
    </xf>
    <xf numFmtId="0" fontId="14" fillId="0" borderId="4">
      <alignment horizontal="left" vertical="top" wrapText="1"/>
    </xf>
    <xf numFmtId="0" fontId="2" fillId="2" borderId="4">
      <alignment horizontal="left" vertical="top" wrapText="1"/>
    </xf>
    <xf numFmtId="0" fontId="2" fillId="22" borderId="4">
      <alignment horizontal="left" vertical="top" wrapText="1"/>
    </xf>
    <xf numFmtId="0" fontId="2" fillId="23" borderId="4">
      <alignment horizontal="left" vertical="top" wrapText="1"/>
    </xf>
    <xf numFmtId="0" fontId="2" fillId="24" borderId="4">
      <alignment horizontal="left" vertical="top" wrapText="1"/>
    </xf>
    <xf numFmtId="0" fontId="2" fillId="0" borderId="4">
      <alignment horizontal="left" vertical="top" wrapText="1"/>
    </xf>
    <xf numFmtId="0" fontId="18" fillId="0" borderId="0">
      <alignment horizontal="left" vertical="top"/>
    </xf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11" borderId="10" applyNumberFormat="0">
      <alignment horizontal="right" vertical="top"/>
    </xf>
    <xf numFmtId="0" fontId="2" fillId="2" borderId="10" applyNumberFormat="0">
      <alignment horizontal="right" vertical="top"/>
    </xf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22" borderId="10" applyNumberFormat="0">
      <alignment horizontal="right" vertical="top"/>
    </xf>
    <xf numFmtId="0" fontId="2" fillId="0" borderId="4" applyNumberFormat="0">
      <alignment horizontal="right" vertical="top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27" borderId="11" applyNumberFormat="0" applyFont="0" applyAlignment="0" applyProtection="0"/>
    <xf numFmtId="0" fontId="2" fillId="27" borderId="11" applyNumberFormat="0" applyFont="0" applyAlignment="0" applyProtection="0"/>
    <xf numFmtId="0" fontId="2" fillId="27" borderId="11" applyNumberFormat="0" applyFont="0" applyAlignment="0" applyProtection="0"/>
    <xf numFmtId="9" fontId="5" fillId="0" borderId="0" applyFont="0" applyFill="0" applyBorder="0" applyAlignment="0" applyProtection="0"/>
    <xf numFmtId="49" fontId="27" fillId="26" borderId="4">
      <alignment horizontal="left" vertical="top" wrapText="1"/>
    </xf>
    <xf numFmtId="49" fontId="2" fillId="0" borderId="4">
      <alignment horizontal="left" vertical="top" wrapText="1"/>
    </xf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" fillId="24" borderId="4">
      <alignment horizontal="left" vertical="top" wrapText="1"/>
    </xf>
    <xf numFmtId="0" fontId="2" fillId="0" borderId="4">
      <alignment horizontal="left" vertical="top" wrapText="1"/>
    </xf>
  </cellStyleXfs>
  <cellXfs count="40">
    <xf numFmtId="0" fontId="0" fillId="0" borderId="0" xfId="0"/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164" fontId="6" fillId="0" borderId="0" xfId="2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171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3" fontId="32" fillId="0" borderId="1" xfId="0" applyNumberFormat="1" applyFont="1" applyFill="1" applyBorder="1" applyAlignment="1">
      <alignment horizontal="center" wrapText="1"/>
    </xf>
    <xf numFmtId="164" fontId="4" fillId="0" borderId="1" xfId="6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166" fontId="6" fillId="0" borderId="1" xfId="4" applyNumberFormat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171" fontId="6" fillId="0" borderId="1" xfId="3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/>
    </xf>
  </cellXfs>
  <cellStyles count="264">
    <cellStyle name="20% - Акцент1 2 2" xfId="7"/>
    <cellStyle name="20% - Акцент1 3 2" xfId="8"/>
    <cellStyle name="20% - Акцент1 4 2" xfId="9"/>
    <cellStyle name="20% - Акцент2 2 2" xfId="10"/>
    <cellStyle name="20% - Акцент2 3 2" xfId="11"/>
    <cellStyle name="20% - Акцент2 4 2" xfId="12"/>
    <cellStyle name="20% - Акцент3 2 2" xfId="13"/>
    <cellStyle name="20% - Акцент3 3 2" xfId="14"/>
    <cellStyle name="20% - Акцент3 4 2" xfId="15"/>
    <cellStyle name="20% - Акцент4 2 2" xfId="16"/>
    <cellStyle name="20% - Акцент4 3 2" xfId="17"/>
    <cellStyle name="20% - Акцент4 4 2" xfId="18"/>
    <cellStyle name="20% - Акцент5 2 2" xfId="19"/>
    <cellStyle name="20% - Акцент5 3 2" xfId="20"/>
    <cellStyle name="20% - Акцент5 4 2" xfId="21"/>
    <cellStyle name="20% - Акцент6 2 2" xfId="22"/>
    <cellStyle name="20% - Акцент6 3 2" xfId="23"/>
    <cellStyle name="20% - Акцент6 4 2" xfId="24"/>
    <cellStyle name="40% - Акцент1 2 2" xfId="25"/>
    <cellStyle name="40% - Акцент1 3 2" xfId="26"/>
    <cellStyle name="40% - Акцент1 4 2" xfId="27"/>
    <cellStyle name="40% - Акцент2 2 2" xfId="28"/>
    <cellStyle name="40% - Акцент2 3 2" xfId="29"/>
    <cellStyle name="40% - Акцент2 4 2" xfId="30"/>
    <cellStyle name="40% - Акцент3 2 2" xfId="31"/>
    <cellStyle name="40% - Акцент3 3 2" xfId="32"/>
    <cellStyle name="40% - Акцент3 4 2" xfId="33"/>
    <cellStyle name="40% - Акцент4 2 2" xfId="34"/>
    <cellStyle name="40% - Акцент4 3 2" xfId="35"/>
    <cellStyle name="40% - Акцент4 4 2" xfId="36"/>
    <cellStyle name="40% - Акцент5 2 2" xfId="37"/>
    <cellStyle name="40% - Акцент5 3 2" xfId="38"/>
    <cellStyle name="40% - Акцент5 4 2" xfId="39"/>
    <cellStyle name="40% - Акцент6 2 2" xfId="40"/>
    <cellStyle name="40% - Акцент6 3 2" xfId="41"/>
    <cellStyle name="40% - Акцент6 4 2" xfId="42"/>
    <cellStyle name="60% - Акцент1 2 2" xfId="43"/>
    <cellStyle name="60% - Акцент1 3 2" xfId="44"/>
    <cellStyle name="60% - Акцент1 4 2" xfId="45"/>
    <cellStyle name="60% - Акцент2 2 2" xfId="46"/>
    <cellStyle name="60% - Акцент2 3 2" xfId="47"/>
    <cellStyle name="60% - Акцент2 4 2" xfId="48"/>
    <cellStyle name="60% - Акцент3 2 2" xfId="49"/>
    <cellStyle name="60% - Акцент3 3 2" xfId="50"/>
    <cellStyle name="60% - Акцент3 4 2" xfId="51"/>
    <cellStyle name="60% - Акцент4 2 2" xfId="52"/>
    <cellStyle name="60% - Акцент4 3 2" xfId="53"/>
    <cellStyle name="60% - Акцент4 4 2" xfId="54"/>
    <cellStyle name="60% - Акцент5 2 2" xfId="55"/>
    <cellStyle name="60% - Акцент5 3 2" xfId="56"/>
    <cellStyle name="60% - Акцент5 4 2" xfId="57"/>
    <cellStyle name="60% - Акцент6 2 2" xfId="58"/>
    <cellStyle name="60% - Акцент6 3 2" xfId="59"/>
    <cellStyle name="60% - Акцент6 4 2" xfId="60"/>
    <cellStyle name="Акцент1 2 2" xfId="61"/>
    <cellStyle name="Акцент1 3 2" xfId="62"/>
    <cellStyle name="Акцент1 4 2" xfId="63"/>
    <cellStyle name="Акцент2 2 2" xfId="64"/>
    <cellStyle name="Акцент2 3 2" xfId="65"/>
    <cellStyle name="Акцент2 4 2" xfId="66"/>
    <cellStyle name="Акцент3 2 2" xfId="67"/>
    <cellStyle name="Акцент3 3 2" xfId="68"/>
    <cellStyle name="Акцент3 4 2" xfId="69"/>
    <cellStyle name="Акцент4 2 2" xfId="70"/>
    <cellStyle name="Акцент4 3 2" xfId="71"/>
    <cellStyle name="Акцент4 4 2" xfId="72"/>
    <cellStyle name="Акцент5 2 2" xfId="73"/>
    <cellStyle name="Акцент5 3 2" xfId="74"/>
    <cellStyle name="Акцент5 4 2" xfId="75"/>
    <cellStyle name="Акцент6 2 2" xfId="76"/>
    <cellStyle name="Акцент6 3 2" xfId="77"/>
    <cellStyle name="Акцент6 4 2" xfId="78"/>
    <cellStyle name="Ввод  2 2" xfId="79"/>
    <cellStyle name="Ввод  3 2" xfId="80"/>
    <cellStyle name="Ввод  4 2" xfId="81"/>
    <cellStyle name="Вывод 2 2" xfId="82"/>
    <cellStyle name="Вывод 3 2" xfId="83"/>
    <cellStyle name="Вывод 4 2" xfId="84"/>
    <cellStyle name="Вычисление 2 2" xfId="85"/>
    <cellStyle name="Вычисление 3 2" xfId="86"/>
    <cellStyle name="Вычисление 4 2" xfId="87"/>
    <cellStyle name="Данные (редактируемые)" xfId="88"/>
    <cellStyle name="Данные (только для чтения)" xfId="89"/>
    <cellStyle name="Данные для удаления" xfId="90"/>
    <cellStyle name="Заголовки полей" xfId="91"/>
    <cellStyle name="Заголовки полей [печать]" xfId="92"/>
    <cellStyle name="Заголовок 1 2 2" xfId="93"/>
    <cellStyle name="Заголовок 1 3 2" xfId="94"/>
    <cellStyle name="Заголовок 1 4 2" xfId="95"/>
    <cellStyle name="Заголовок 2 2 2" xfId="96"/>
    <cellStyle name="Заголовок 2 3 2" xfId="97"/>
    <cellStyle name="Заголовок 2 4 2" xfId="98"/>
    <cellStyle name="Заголовок 3 2 2" xfId="99"/>
    <cellStyle name="Заголовок 3 3 2" xfId="100"/>
    <cellStyle name="Заголовок 3 4 2" xfId="101"/>
    <cellStyle name="Заголовок 4 2 2" xfId="102"/>
    <cellStyle name="Заголовок 4 3 2" xfId="103"/>
    <cellStyle name="Заголовок 4 4 2" xfId="104"/>
    <cellStyle name="Заголовок меры" xfId="105"/>
    <cellStyle name="Заголовок показателя [печать]" xfId="106"/>
    <cellStyle name="Заголовок показателя константы" xfId="107"/>
    <cellStyle name="Заголовок результата расчета" xfId="108"/>
    <cellStyle name="Заголовок свободного показателя" xfId="109"/>
    <cellStyle name="Значение фильтра" xfId="110"/>
    <cellStyle name="Значение фильтра [печать]" xfId="111"/>
    <cellStyle name="Информация о задаче" xfId="112"/>
    <cellStyle name="Итог 2 2" xfId="113"/>
    <cellStyle name="Итог 3 2" xfId="114"/>
    <cellStyle name="Итог 4 2" xfId="115"/>
    <cellStyle name="Контрольная ячейка 2 2" xfId="116"/>
    <cellStyle name="Контрольная ячейка 3 2" xfId="117"/>
    <cellStyle name="Контрольная ячейка 4 2" xfId="118"/>
    <cellStyle name="Название 2 2" xfId="119"/>
    <cellStyle name="Название 3 2" xfId="120"/>
    <cellStyle name="Название 4 2" xfId="121"/>
    <cellStyle name="Нейтральный 2 2" xfId="122"/>
    <cellStyle name="Нейтральный 3 2" xfId="123"/>
    <cellStyle name="Нейтральный 4 2" xfId="124"/>
    <cellStyle name="Обычный" xfId="0" builtinId="0"/>
    <cellStyle name="Обычный 14" xfId="125"/>
    <cellStyle name="Обычный 2" xfId="5"/>
    <cellStyle name="Обычный 2 10" xfId="126"/>
    <cellStyle name="Обычный 2 11" xfId="127"/>
    <cellStyle name="Обычный 2 12" xfId="128"/>
    <cellStyle name="Обычный 2 13" xfId="129"/>
    <cellStyle name="Обычный 2 14" xfId="130"/>
    <cellStyle name="Обычный 2 15" xfId="131"/>
    <cellStyle name="Обычный 2 16" xfId="132"/>
    <cellStyle name="Обычный 2 17" xfId="133"/>
    <cellStyle name="Обычный 2 18" xfId="134"/>
    <cellStyle name="Обычный 2 19" xfId="135"/>
    <cellStyle name="Обычный 2 2" xfId="136"/>
    <cellStyle name="Обычный 2 2 2" xfId="137"/>
    <cellStyle name="Обычный 2 2 3" xfId="138"/>
    <cellStyle name="Обычный 2 2 4" xfId="139"/>
    <cellStyle name="Обычный 2 2 5" xfId="140"/>
    <cellStyle name="Обычный 2 2 6" xfId="141"/>
    <cellStyle name="Обычный 2 20" xfId="142"/>
    <cellStyle name="Обычный 2 21" xfId="143"/>
    <cellStyle name="Обычный 2 22" xfId="144"/>
    <cellStyle name="Обычный 2 23" xfId="145"/>
    <cellStyle name="Обычный 2 24" xfId="146"/>
    <cellStyle name="Обычный 2 25" xfId="147"/>
    <cellStyle name="Обычный 2 26" xfId="148"/>
    <cellStyle name="Обычный 2 27" xfId="149"/>
    <cellStyle name="Обычный 2 28" xfId="150"/>
    <cellStyle name="Обычный 2 29" xfId="151"/>
    <cellStyle name="Обычный 2 3" xfId="152"/>
    <cellStyle name="Обычный 2 3 2" xfId="153"/>
    <cellStyle name="Обычный 2 3 3" xfId="154"/>
    <cellStyle name="Обычный 2 30" xfId="155"/>
    <cellStyle name="Обычный 2 31" xfId="156"/>
    <cellStyle name="Обычный 2 32" xfId="157"/>
    <cellStyle name="Обычный 2 33" xfId="158"/>
    <cellStyle name="Обычный 2 34" xfId="159"/>
    <cellStyle name="Обычный 2 35" xfId="160"/>
    <cellStyle name="Обычный 2 36" xfId="161"/>
    <cellStyle name="Обычный 2 37" xfId="162"/>
    <cellStyle name="Обычный 2 38" xfId="163"/>
    <cellStyle name="Обычный 2 39" xfId="164"/>
    <cellStyle name="Обычный 2 4" xfId="165"/>
    <cellStyle name="Обычный 2 4 2" xfId="166"/>
    <cellStyle name="Обычный 2 4 3" xfId="167"/>
    <cellStyle name="Обычный 2 40" xfId="168"/>
    <cellStyle name="Обычный 2 41" xfId="169"/>
    <cellStyle name="Обычный 2 42" xfId="170"/>
    <cellStyle name="Обычный 2 43" xfId="171"/>
    <cellStyle name="Обычный 2 44" xfId="172"/>
    <cellStyle name="Обычный 2 45" xfId="173"/>
    <cellStyle name="Обычный 2 46" xfId="174"/>
    <cellStyle name="Обычный 2 47" xfId="175"/>
    <cellStyle name="Обычный 2 48" xfId="176"/>
    <cellStyle name="Обычный 2 49" xfId="177"/>
    <cellStyle name="Обычный 2 5" xfId="178"/>
    <cellStyle name="Обычный 2 50" xfId="179"/>
    <cellStyle name="Обычный 2 51" xfId="180"/>
    <cellStyle name="Обычный 2 52" xfId="181"/>
    <cellStyle name="Обычный 2 53" xfId="182"/>
    <cellStyle name="Обычный 2 54" xfId="183"/>
    <cellStyle name="Обычный 2 55" xfId="184"/>
    <cellStyle name="Обычный 2 56" xfId="185"/>
    <cellStyle name="Обычный 2 57" xfId="186"/>
    <cellStyle name="Обычный 2 58" xfId="187"/>
    <cellStyle name="Обычный 2 59" xfId="188"/>
    <cellStyle name="Обычный 2 6" xfId="189"/>
    <cellStyle name="Обычный 2 60" xfId="190"/>
    <cellStyle name="Обычный 2 61" xfId="191"/>
    <cellStyle name="Обычный 2 62" xfId="192"/>
    <cellStyle name="Обычный 2 63" xfId="193"/>
    <cellStyle name="Обычный 2 64" xfId="194"/>
    <cellStyle name="Обычный 2 65" xfId="195"/>
    <cellStyle name="Обычный 2 66" xfId="196"/>
    <cellStyle name="Обычный 2 67" xfId="197"/>
    <cellStyle name="Обычный 2 68" xfId="198"/>
    <cellStyle name="Обычный 2 69" xfId="199"/>
    <cellStyle name="Обычный 2 7" xfId="200"/>
    <cellStyle name="Обычный 2 70" xfId="201"/>
    <cellStyle name="Обычный 2 71" xfId="202"/>
    <cellStyle name="Обычный 2 72" xfId="203"/>
    <cellStyle name="Обычный 2 73" xfId="204"/>
    <cellStyle name="Обычный 2 74" xfId="205"/>
    <cellStyle name="Обычный 2 75" xfId="206"/>
    <cellStyle name="Обычный 2 76" xfId="207"/>
    <cellStyle name="Обычный 2 77" xfId="208"/>
    <cellStyle name="Обычный 2 78" xfId="209"/>
    <cellStyle name="Обычный 2 79" xfId="210"/>
    <cellStyle name="Обычный 2 79 2" xfId="211"/>
    <cellStyle name="Обычный 2 8" xfId="212"/>
    <cellStyle name="Обычный 2 9" xfId="213"/>
    <cellStyle name="Обычный 3" xfId="214"/>
    <cellStyle name="Обычный 3 2" xfId="215"/>
    <cellStyle name="Обычный 3 3" xfId="216"/>
    <cellStyle name="Обычный 3 4" xfId="217"/>
    <cellStyle name="Обычный 4" xfId="218"/>
    <cellStyle name="Обычный 4 2" xfId="219"/>
    <cellStyle name="Обычный 4 3" xfId="220"/>
    <cellStyle name="Обычный 5 2" xfId="221"/>
    <cellStyle name="Обычный 5 3" xfId="222"/>
    <cellStyle name="Обычный 6 2" xfId="223"/>
    <cellStyle name="Обычный 7" xfId="224"/>
    <cellStyle name="Обычный 7 2" xfId="225"/>
    <cellStyle name="Обычный_Bud-2000" xfId="4"/>
    <cellStyle name="Обычный_Оценка за 1 квартал 2" xfId="3"/>
    <cellStyle name="Обычный_Оценка МО" xfId="1"/>
    <cellStyle name="Обычный_оценка!!! 2" xfId="2"/>
    <cellStyle name="Обычный_прил.финпом 2" xfId="6"/>
    <cellStyle name="Отдельная ячейка" xfId="226"/>
    <cellStyle name="Отдельная ячейка - константа" xfId="227"/>
    <cellStyle name="Отдельная ячейка - константа [печать]" xfId="228"/>
    <cellStyle name="Отдельная ячейка [печать]" xfId="229"/>
    <cellStyle name="Отдельная ячейка-результат" xfId="230"/>
    <cellStyle name="Отдельная ячейка-результат [печать]" xfId="231"/>
    <cellStyle name="Плохой 2 2" xfId="232"/>
    <cellStyle name="Плохой 3 2" xfId="233"/>
    <cellStyle name="Плохой 4 2" xfId="234"/>
    <cellStyle name="Пояснение 2 2" xfId="235"/>
    <cellStyle name="Пояснение 3 2" xfId="236"/>
    <cellStyle name="Пояснение 4 2" xfId="237"/>
    <cellStyle name="Примечание 2 2" xfId="238"/>
    <cellStyle name="Примечание 3 2" xfId="239"/>
    <cellStyle name="Примечание 4 2" xfId="240"/>
    <cellStyle name="Процентный 2" xfId="241"/>
    <cellStyle name="Свойства элементов измерения" xfId="242"/>
    <cellStyle name="Свойства элементов измерения [печать]" xfId="243"/>
    <cellStyle name="Связанная ячейка 2 2" xfId="244"/>
    <cellStyle name="Связанная ячейка 3 2" xfId="245"/>
    <cellStyle name="Связанная ячейка 4 2" xfId="246"/>
    <cellStyle name="Текст предупреждения 2 2" xfId="247"/>
    <cellStyle name="Текст предупреждения 3 2" xfId="248"/>
    <cellStyle name="Текст предупреждения 4 2" xfId="249"/>
    <cellStyle name="Финансовый 2 2" xfId="250"/>
    <cellStyle name="Финансовый 2 3" xfId="251"/>
    <cellStyle name="Финансовый 3 2" xfId="252"/>
    <cellStyle name="Финансовый 3 3" xfId="253"/>
    <cellStyle name="Финансовый 4 2" xfId="254"/>
    <cellStyle name="Финансовый 4 3" xfId="255"/>
    <cellStyle name="Финансовый 5 2" xfId="256"/>
    <cellStyle name="Финансовый 6" xfId="257"/>
    <cellStyle name="Финансовый 7" xfId="258"/>
    <cellStyle name="Хороший 2 2" xfId="259"/>
    <cellStyle name="Хороший 3 2" xfId="260"/>
    <cellStyle name="Хороший 4 2" xfId="261"/>
    <cellStyle name="Элементы осей" xfId="262"/>
    <cellStyle name="Элементы осей [печать]" xfId="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B16"/>
  <sheetViews>
    <sheetView tabSelected="1" view="pageBreakPreview" zoomScale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8" sqref="J8"/>
    </sheetView>
  </sheetViews>
  <sheetFormatPr defaultRowHeight="18.75"/>
  <cols>
    <col min="1" max="1" width="4.42578125" style="8" customWidth="1"/>
    <col min="2" max="2" width="25.7109375" style="2" customWidth="1"/>
    <col min="3" max="3" width="21.140625" style="8" customWidth="1"/>
    <col min="4" max="4" width="20.5703125" style="8" customWidth="1"/>
    <col min="5" max="5" width="20.7109375" style="8" customWidth="1"/>
    <col min="6" max="7" width="17.140625" style="8" customWidth="1"/>
    <col min="8" max="8" width="17" style="8" customWidth="1"/>
    <col min="9" max="9" width="21" style="8" customWidth="1"/>
    <col min="10" max="10" width="18.7109375" style="8" customWidth="1"/>
    <col min="11" max="11" width="17.85546875" style="8" customWidth="1"/>
    <col min="12" max="12" width="12.140625" style="8" customWidth="1"/>
    <col min="13" max="14" width="17.85546875" style="8" customWidth="1"/>
    <col min="15" max="15" width="11.5703125" style="8" customWidth="1"/>
    <col min="16" max="16" width="21.28515625" style="8" customWidth="1"/>
    <col min="17" max="17" width="20.7109375" style="8" customWidth="1"/>
    <col min="18" max="18" width="19" style="8" customWidth="1"/>
    <col min="19" max="19" width="12.5703125" style="8" customWidth="1"/>
    <col min="20" max="20" width="17.42578125" style="8" customWidth="1"/>
    <col min="21" max="21" width="14.28515625" style="8" customWidth="1"/>
    <col min="22" max="22" width="12.140625" style="8" customWidth="1"/>
    <col min="23" max="23" width="20.7109375" style="8" customWidth="1"/>
    <col min="24" max="24" width="19.42578125" style="8" customWidth="1"/>
    <col min="25" max="25" width="18.85546875" style="8" customWidth="1"/>
    <col min="26" max="26" width="11" style="8" customWidth="1"/>
    <col min="27" max="27" width="18.42578125" style="8" customWidth="1"/>
    <col min="28" max="28" width="13.7109375" style="8" customWidth="1"/>
    <col min="29" max="29" width="15.140625" style="8" customWidth="1"/>
    <col min="30" max="30" width="21.85546875" style="8" customWidth="1"/>
    <col min="31" max="31" width="19.28515625" style="8" customWidth="1"/>
    <col min="32" max="32" width="18.85546875" style="8" customWidth="1"/>
    <col min="33" max="33" width="13" style="8" customWidth="1"/>
    <col min="34" max="34" width="17.42578125" style="8" customWidth="1"/>
    <col min="35" max="35" width="16.7109375" style="8" customWidth="1"/>
    <col min="36" max="36" width="14.42578125" style="8" customWidth="1"/>
    <col min="37" max="37" width="21.42578125" style="8" customWidth="1"/>
    <col min="38" max="38" width="19.7109375" style="8" customWidth="1"/>
    <col min="39" max="39" width="18.140625" style="8" customWidth="1"/>
    <col min="40" max="40" width="14.28515625" style="8" customWidth="1"/>
    <col min="41" max="41" width="16.140625" style="8" bestFit="1" customWidth="1"/>
    <col min="42" max="42" width="17.28515625" style="8" customWidth="1"/>
    <col min="43" max="43" width="15.140625" style="8" customWidth="1"/>
    <col min="44" max="44" width="21.7109375" style="8" customWidth="1"/>
    <col min="45" max="45" width="20.5703125" style="8" customWidth="1"/>
    <col min="46" max="46" width="16.85546875" style="8" customWidth="1"/>
    <col min="47" max="47" width="18.5703125" style="8" customWidth="1"/>
    <col min="48" max="48" width="17.7109375" style="8" customWidth="1"/>
    <col min="49" max="49" width="18.140625" style="8" customWidth="1"/>
    <col min="50" max="50" width="19.7109375" style="8" customWidth="1"/>
    <col min="51" max="51" width="18.140625" style="8" customWidth="1"/>
    <col min="52" max="52" width="16.5703125" style="8" customWidth="1"/>
    <col min="53" max="53" width="12" style="8" customWidth="1"/>
    <col min="54" max="16384" width="9.140625" style="8"/>
  </cols>
  <sheetData>
    <row r="2" spans="1:54" ht="20.25" customHeight="1">
      <c r="A2" s="1"/>
      <c r="C2" s="3" t="s">
        <v>27</v>
      </c>
      <c r="D2" s="3"/>
      <c r="E2" s="3"/>
      <c r="F2" s="3"/>
      <c r="G2" s="3"/>
      <c r="H2" s="3"/>
      <c r="I2" s="4"/>
      <c r="J2" s="5"/>
      <c r="K2" s="5"/>
      <c r="L2" s="5"/>
      <c r="M2" s="5"/>
      <c r="N2" s="5"/>
      <c r="O2" s="5"/>
      <c r="P2" s="6"/>
      <c r="Q2" s="7"/>
      <c r="R2" s="7"/>
      <c r="S2" s="7"/>
      <c r="T2" s="7"/>
      <c r="U2" s="7"/>
      <c r="V2" s="7"/>
      <c r="W2" s="7"/>
      <c r="X2" s="5"/>
      <c r="Y2" s="5"/>
      <c r="Z2" s="5"/>
      <c r="AA2" s="5"/>
      <c r="AB2" s="5"/>
      <c r="AC2" s="5"/>
      <c r="AD2" s="7"/>
      <c r="AE2" s="5"/>
      <c r="AF2" s="5"/>
      <c r="AG2" s="5"/>
      <c r="AH2" s="5"/>
      <c r="AI2" s="5"/>
      <c r="AJ2" s="5"/>
      <c r="AK2" s="7"/>
      <c r="AL2" s="7"/>
      <c r="AM2" s="7"/>
      <c r="AN2" s="7"/>
      <c r="AO2" s="5"/>
      <c r="AP2" s="1"/>
      <c r="AQ2" s="5"/>
      <c r="AR2" s="7"/>
      <c r="AS2" s="7"/>
      <c r="AT2" s="7"/>
      <c r="AU2" s="5"/>
      <c r="AV2" s="5"/>
      <c r="AW2" s="7"/>
    </row>
    <row r="3" spans="1:54" ht="23.25" customHeight="1">
      <c r="B3" s="9"/>
      <c r="C3" s="10"/>
      <c r="D3" s="11"/>
      <c r="H3" s="11"/>
      <c r="I3" s="12"/>
    </row>
    <row r="4" spans="1:54" s="16" customFormat="1" ht="18.75" customHeight="1">
      <c r="A4" s="13" t="s">
        <v>0</v>
      </c>
      <c r="B4" s="14" t="s">
        <v>1</v>
      </c>
      <c r="C4" s="13" t="s">
        <v>2</v>
      </c>
      <c r="D4" s="13" t="s">
        <v>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 t="s">
        <v>4</v>
      </c>
      <c r="AS4" s="13"/>
      <c r="AT4" s="13"/>
      <c r="AU4" s="13"/>
      <c r="AV4" s="13"/>
      <c r="AW4" s="15" t="s">
        <v>5</v>
      </c>
      <c r="AX4" s="15"/>
      <c r="AY4" s="15"/>
      <c r="AZ4" s="15"/>
      <c r="BA4" s="15"/>
    </row>
    <row r="5" spans="1:54" s="16" customFormat="1" ht="18.75" customHeight="1">
      <c r="A5" s="13"/>
      <c r="B5" s="14"/>
      <c r="C5" s="13"/>
      <c r="D5" s="13"/>
      <c r="E5" s="13"/>
      <c r="F5" s="13"/>
      <c r="G5" s="13"/>
      <c r="H5" s="13"/>
      <c r="I5" s="15" t="s">
        <v>6</v>
      </c>
      <c r="J5" s="15"/>
      <c r="K5" s="15"/>
      <c r="L5" s="15"/>
      <c r="M5" s="15"/>
      <c r="N5" s="15"/>
      <c r="O5" s="15"/>
      <c r="P5" s="15" t="s">
        <v>7</v>
      </c>
      <c r="Q5" s="15"/>
      <c r="R5" s="15"/>
      <c r="S5" s="15"/>
      <c r="T5" s="15"/>
      <c r="U5" s="15"/>
      <c r="V5" s="15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3"/>
      <c r="AS5" s="13"/>
      <c r="AT5" s="13"/>
      <c r="AU5" s="13"/>
      <c r="AV5" s="13"/>
      <c r="AW5" s="15"/>
      <c r="AX5" s="15"/>
      <c r="AY5" s="15"/>
      <c r="AZ5" s="15"/>
      <c r="BA5" s="15"/>
    </row>
    <row r="6" spans="1:54" s="16" customFormat="1" ht="18.75" customHeight="1">
      <c r="A6" s="13"/>
      <c r="B6" s="14"/>
      <c r="C6" s="13"/>
      <c r="D6" s="13"/>
      <c r="E6" s="13"/>
      <c r="F6" s="13"/>
      <c r="G6" s="13"/>
      <c r="H6" s="13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 t="s">
        <v>8</v>
      </c>
      <c r="X6" s="15"/>
      <c r="Y6" s="15"/>
      <c r="Z6" s="15"/>
      <c r="AA6" s="15"/>
      <c r="AB6" s="15"/>
      <c r="AC6" s="15"/>
      <c r="AD6" s="15" t="s">
        <v>9</v>
      </c>
      <c r="AE6" s="15"/>
      <c r="AF6" s="15"/>
      <c r="AG6" s="15"/>
      <c r="AH6" s="15"/>
      <c r="AI6" s="15"/>
      <c r="AJ6" s="15"/>
      <c r="AK6" s="15" t="s">
        <v>10</v>
      </c>
      <c r="AL6" s="15"/>
      <c r="AM6" s="15"/>
      <c r="AN6" s="15"/>
      <c r="AO6" s="15"/>
      <c r="AP6" s="15"/>
      <c r="AQ6" s="15"/>
      <c r="AR6" s="13"/>
      <c r="AS6" s="13"/>
      <c r="AT6" s="13"/>
      <c r="AU6" s="13"/>
      <c r="AV6" s="13"/>
      <c r="AW6" s="15"/>
      <c r="AX6" s="15"/>
      <c r="AY6" s="15"/>
      <c r="AZ6" s="15"/>
      <c r="BA6" s="15"/>
    </row>
    <row r="7" spans="1:54" s="16" customFormat="1" ht="103.5" customHeight="1">
      <c r="A7" s="13"/>
      <c r="B7" s="14"/>
      <c r="C7" s="13"/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11</v>
      </c>
      <c r="J7" s="18" t="s">
        <v>12</v>
      </c>
      <c r="K7" s="18" t="s">
        <v>13</v>
      </c>
      <c r="L7" s="18" t="s">
        <v>16</v>
      </c>
      <c r="M7" s="18" t="s">
        <v>14</v>
      </c>
      <c r="N7" s="18" t="s">
        <v>15</v>
      </c>
      <c r="O7" s="18" t="s">
        <v>16</v>
      </c>
      <c r="P7" s="18" t="s">
        <v>11</v>
      </c>
      <c r="Q7" s="18" t="s">
        <v>12</v>
      </c>
      <c r="R7" s="18" t="s">
        <v>13</v>
      </c>
      <c r="S7" s="18" t="s">
        <v>16</v>
      </c>
      <c r="T7" s="18" t="s">
        <v>14</v>
      </c>
      <c r="U7" s="18" t="s">
        <v>15</v>
      </c>
      <c r="V7" s="18" t="s">
        <v>16</v>
      </c>
      <c r="W7" s="18" t="s">
        <v>11</v>
      </c>
      <c r="X7" s="18" t="s">
        <v>12</v>
      </c>
      <c r="Y7" s="18" t="s">
        <v>13</v>
      </c>
      <c r="Z7" s="18" t="s">
        <v>16</v>
      </c>
      <c r="AA7" s="18" t="s">
        <v>14</v>
      </c>
      <c r="AB7" s="18" t="s">
        <v>15</v>
      </c>
      <c r="AC7" s="18" t="s">
        <v>16</v>
      </c>
      <c r="AD7" s="18" t="s">
        <v>11</v>
      </c>
      <c r="AE7" s="18" t="s">
        <v>12</v>
      </c>
      <c r="AF7" s="18" t="s">
        <v>13</v>
      </c>
      <c r="AG7" s="18" t="s">
        <v>16</v>
      </c>
      <c r="AH7" s="18" t="s">
        <v>17</v>
      </c>
      <c r="AI7" s="18" t="s">
        <v>15</v>
      </c>
      <c r="AJ7" s="18" t="s">
        <v>16</v>
      </c>
      <c r="AK7" s="18" t="s">
        <v>11</v>
      </c>
      <c r="AL7" s="18" t="s">
        <v>12</v>
      </c>
      <c r="AM7" s="18" t="s">
        <v>13</v>
      </c>
      <c r="AN7" s="18" t="s">
        <v>16</v>
      </c>
      <c r="AO7" s="18" t="s">
        <v>17</v>
      </c>
      <c r="AP7" s="18" t="s">
        <v>15</v>
      </c>
      <c r="AQ7" s="18" t="s">
        <v>16</v>
      </c>
      <c r="AR7" s="18" t="s">
        <v>11</v>
      </c>
      <c r="AS7" s="18" t="s">
        <v>12</v>
      </c>
      <c r="AT7" s="18" t="s">
        <v>13</v>
      </c>
      <c r="AU7" s="18" t="s">
        <v>17</v>
      </c>
      <c r="AV7" s="18" t="s">
        <v>15</v>
      </c>
      <c r="AW7" s="18" t="s">
        <v>11</v>
      </c>
      <c r="AX7" s="18" t="s">
        <v>12</v>
      </c>
      <c r="AY7" s="18" t="s">
        <v>13</v>
      </c>
      <c r="AZ7" s="18" t="s">
        <v>17</v>
      </c>
      <c r="BA7" s="18" t="s">
        <v>18</v>
      </c>
    </row>
    <row r="8" spans="1:54" s="16" customFormat="1" ht="38.25" customHeight="1">
      <c r="A8" s="19">
        <v>1</v>
      </c>
      <c r="B8" s="20" t="s">
        <v>26</v>
      </c>
      <c r="C8" s="19"/>
      <c r="D8" s="18">
        <v>369026.1</v>
      </c>
      <c r="E8" s="18">
        <v>428243.1</v>
      </c>
      <c r="F8" s="18">
        <v>333510.2</v>
      </c>
      <c r="G8" s="18">
        <v>451111.9</v>
      </c>
      <c r="H8" s="21">
        <f t="shared" ref="H8:H15" si="0">G8/E8*100</f>
        <v>105.34014441797194</v>
      </c>
      <c r="I8" s="18">
        <v>25542.799999999999</v>
      </c>
      <c r="J8" s="18">
        <v>27403</v>
      </c>
      <c r="K8" s="18">
        <v>19297.900000000001</v>
      </c>
      <c r="L8" s="22">
        <f>J8/431390.1*100</f>
        <v>6.35225518619922</v>
      </c>
      <c r="M8" s="18">
        <v>29649</v>
      </c>
      <c r="N8" s="22">
        <f>M8/J8*100</f>
        <v>108.19618289968251</v>
      </c>
      <c r="O8" s="22">
        <f>M8/G8*100</f>
        <v>6.5724269299923144</v>
      </c>
      <c r="P8" s="18">
        <f>D8-I8</f>
        <v>343483.3</v>
      </c>
      <c r="Q8" s="18">
        <f t="shared" ref="Q8:T14" si="1">E8-J8</f>
        <v>400840.1</v>
      </c>
      <c r="R8" s="18">
        <f t="shared" si="1"/>
        <v>314212.3</v>
      </c>
      <c r="S8" s="22">
        <f>Q8/431390.1*100</f>
        <v>92.918242676408198</v>
      </c>
      <c r="T8" s="18">
        <f>G8-M8</f>
        <v>421462.9</v>
      </c>
      <c r="U8" s="22">
        <f>T8/Q8*100</f>
        <v>105.14489443546194</v>
      </c>
      <c r="V8" s="22">
        <f>T8/453972.9*100</f>
        <v>92.838779583539022</v>
      </c>
      <c r="W8" s="18">
        <v>104282.6</v>
      </c>
      <c r="X8" s="18">
        <v>150820.9</v>
      </c>
      <c r="Y8" s="18">
        <v>115233.3</v>
      </c>
      <c r="Z8" s="22">
        <f>X8/431390.1*100</f>
        <v>34.961604357633611</v>
      </c>
      <c r="AA8" s="18">
        <v>137112.5</v>
      </c>
      <c r="AB8" s="22">
        <f>AA8/X8*100</f>
        <v>90.910808780480693</v>
      </c>
      <c r="AC8" s="22">
        <f>AA8/453972.9*100</f>
        <v>30.202794043432991</v>
      </c>
      <c r="AD8" s="18">
        <v>128638.7</v>
      </c>
      <c r="AE8" s="18">
        <v>130714</v>
      </c>
      <c r="AF8" s="18">
        <v>107719.2</v>
      </c>
      <c r="AG8" s="22">
        <f>AE8/431390.1*100</f>
        <v>30.300648994958397</v>
      </c>
      <c r="AH8" s="18">
        <v>154388</v>
      </c>
      <c r="AI8" s="22">
        <f>AH8/AE8*100</f>
        <v>118.11129641813424</v>
      </c>
      <c r="AJ8" s="22">
        <f>AH8/453972.9*100</f>
        <v>34.008197405616059</v>
      </c>
      <c r="AK8" s="18">
        <v>46171.3</v>
      </c>
      <c r="AL8" s="18">
        <v>48125</v>
      </c>
      <c r="AM8" s="18">
        <v>36879.599999999999</v>
      </c>
      <c r="AN8" s="22">
        <f>AL8/431390.1*100</f>
        <v>11.155796111222767</v>
      </c>
      <c r="AO8" s="18">
        <v>56588</v>
      </c>
      <c r="AP8" s="22">
        <f>AO8/AL8*100</f>
        <v>117.58545454545455</v>
      </c>
      <c r="AQ8" s="22">
        <f>AO8/453972.9*100</f>
        <v>12.465061240439681</v>
      </c>
      <c r="AR8" s="18">
        <v>368793.59999999998</v>
      </c>
      <c r="AS8" s="18">
        <v>428465.3</v>
      </c>
      <c r="AT8" s="18">
        <v>302697.8</v>
      </c>
      <c r="AU8" s="18">
        <v>451111.9</v>
      </c>
      <c r="AV8" s="22">
        <f>AU8/AS8*100</f>
        <v>105.28551553649737</v>
      </c>
      <c r="AW8" s="23">
        <f>D8-AR8</f>
        <v>232.5</v>
      </c>
      <c r="AX8" s="23">
        <f t="shared" ref="AX8:AZ14" si="2">E8-AS8</f>
        <v>-222.20000000001164</v>
      </c>
      <c r="AY8" s="23">
        <f t="shared" si="2"/>
        <v>30812.400000000023</v>
      </c>
      <c r="AZ8" s="23">
        <f t="shared" si="2"/>
        <v>0</v>
      </c>
      <c r="BA8" s="23">
        <v>-5.0001251157319357</v>
      </c>
    </row>
    <row r="9" spans="1:54" ht="20.25" customHeight="1">
      <c r="A9" s="24">
        <v>2</v>
      </c>
      <c r="B9" s="25" t="s">
        <v>20</v>
      </c>
      <c r="C9" s="26">
        <v>3246</v>
      </c>
      <c r="D9" s="21">
        <v>1927.3</v>
      </c>
      <c r="E9" s="21">
        <v>1674</v>
      </c>
      <c r="F9" s="21">
        <v>859.4</v>
      </c>
      <c r="G9" s="21">
        <v>1544</v>
      </c>
      <c r="H9" s="21">
        <f t="shared" si="0"/>
        <v>92.234169653524489</v>
      </c>
      <c r="I9" s="21">
        <v>1927.3</v>
      </c>
      <c r="J9" s="21">
        <v>1674</v>
      </c>
      <c r="K9" s="21">
        <v>859.4</v>
      </c>
      <c r="L9" s="22">
        <f t="shared" ref="L9:L15" si="3">J9/431390.1*100</f>
        <v>0.38804784810777998</v>
      </c>
      <c r="M9" s="21">
        <v>1544</v>
      </c>
      <c r="N9" s="22">
        <f t="shared" ref="N9:N15" si="4">M9/J9*100</f>
        <v>92.234169653524489</v>
      </c>
      <c r="O9" s="22">
        <f t="shared" ref="O9:O15" si="5">M9/G9*100</f>
        <v>100</v>
      </c>
      <c r="P9" s="18">
        <f t="shared" ref="P9:P14" si="6">D9-I9</f>
        <v>0</v>
      </c>
      <c r="Q9" s="18">
        <f t="shared" ref="Q9:Q14" si="7">E9-J9</f>
        <v>0</v>
      </c>
      <c r="R9" s="18">
        <f t="shared" ref="R9:R14" si="8">F9-K9</f>
        <v>0</v>
      </c>
      <c r="S9" s="22">
        <f t="shared" ref="S9:S15" si="9">Q9/431390.1*100</f>
        <v>0</v>
      </c>
      <c r="T9" s="18">
        <f t="shared" ref="T9:T14" si="10">G9-M9</f>
        <v>0</v>
      </c>
      <c r="U9" s="18">
        <v>0</v>
      </c>
      <c r="V9" s="18">
        <f t="shared" ref="V9:V15" si="11">T9/453972.9*100</f>
        <v>0</v>
      </c>
      <c r="W9" s="27"/>
      <c r="X9" s="28"/>
      <c r="Y9" s="28"/>
      <c r="Z9" s="22">
        <f t="shared" ref="Z9:Z15" si="12">X9/431390.1*100</f>
        <v>0</v>
      </c>
      <c r="AA9" s="21"/>
      <c r="AB9" s="22">
        <v>0</v>
      </c>
      <c r="AC9" s="22">
        <f t="shared" ref="AC9:AC15" si="13">AA9/453972.9*100</f>
        <v>0</v>
      </c>
      <c r="AD9" s="29"/>
      <c r="AE9" s="29"/>
      <c r="AF9" s="30"/>
      <c r="AG9" s="22">
        <f t="shared" ref="AG9:AG15" si="14">AE9/431390.1*100</f>
        <v>0</v>
      </c>
      <c r="AH9" s="21"/>
      <c r="AI9" s="22">
        <v>0</v>
      </c>
      <c r="AJ9" s="22">
        <f t="shared" ref="AJ9:AJ15" si="15">AH9/453972.9*100</f>
        <v>0</v>
      </c>
      <c r="AK9" s="29"/>
      <c r="AL9" s="29"/>
      <c r="AM9" s="29"/>
      <c r="AN9" s="29"/>
      <c r="AO9" s="29"/>
      <c r="AP9" s="22">
        <v>0</v>
      </c>
      <c r="AQ9" s="22">
        <f t="shared" ref="AQ9:AQ15" si="16">AO9/453972.9*100</f>
        <v>0</v>
      </c>
      <c r="AR9" s="29">
        <v>1858.3</v>
      </c>
      <c r="AS9" s="29">
        <v>1757.5</v>
      </c>
      <c r="AT9" s="29">
        <v>826.7</v>
      </c>
      <c r="AU9" s="21">
        <v>1544</v>
      </c>
      <c r="AV9" s="22">
        <f t="shared" ref="AV9:AV15" si="17">AU9/AS9*100</f>
        <v>87.852062588904687</v>
      </c>
      <c r="AW9" s="23">
        <f t="shared" ref="AW9:AW14" si="18">D9-AR9</f>
        <v>69</v>
      </c>
      <c r="AX9" s="23">
        <f t="shared" si="2"/>
        <v>-83.5</v>
      </c>
      <c r="AY9" s="23">
        <f t="shared" si="2"/>
        <v>32.699999999999932</v>
      </c>
      <c r="AZ9" s="23">
        <f t="shared" si="2"/>
        <v>0</v>
      </c>
      <c r="BA9" s="23">
        <v>-5.0001251157319357</v>
      </c>
      <c r="BB9" s="12"/>
    </row>
    <row r="10" spans="1:54" ht="20.25" customHeight="1">
      <c r="A10" s="24">
        <v>3</v>
      </c>
      <c r="B10" s="25" t="s">
        <v>21</v>
      </c>
      <c r="C10" s="31">
        <v>915</v>
      </c>
      <c r="D10" s="21">
        <v>266.5</v>
      </c>
      <c r="E10" s="21">
        <v>289</v>
      </c>
      <c r="F10" s="21">
        <v>146.1</v>
      </c>
      <c r="G10" s="21">
        <v>281</v>
      </c>
      <c r="H10" s="21">
        <f t="shared" si="0"/>
        <v>97.231833910034609</v>
      </c>
      <c r="I10" s="21">
        <v>266.5</v>
      </c>
      <c r="J10" s="21">
        <v>289</v>
      </c>
      <c r="K10" s="21">
        <v>146.1</v>
      </c>
      <c r="L10" s="22">
        <f t="shared" si="3"/>
        <v>6.6992728854927366E-2</v>
      </c>
      <c r="M10" s="21">
        <v>281</v>
      </c>
      <c r="N10" s="22">
        <f t="shared" si="4"/>
        <v>97.231833910034609</v>
      </c>
      <c r="O10" s="22">
        <f t="shared" si="5"/>
        <v>100</v>
      </c>
      <c r="P10" s="18">
        <f t="shared" si="6"/>
        <v>0</v>
      </c>
      <c r="Q10" s="18">
        <f t="shared" si="7"/>
        <v>0</v>
      </c>
      <c r="R10" s="18">
        <f t="shared" si="8"/>
        <v>0</v>
      </c>
      <c r="S10" s="22">
        <f t="shared" si="9"/>
        <v>0</v>
      </c>
      <c r="T10" s="18">
        <f t="shared" si="10"/>
        <v>0</v>
      </c>
      <c r="U10" s="18">
        <v>0</v>
      </c>
      <c r="V10" s="18">
        <f t="shared" si="11"/>
        <v>0</v>
      </c>
      <c r="W10" s="27"/>
      <c r="X10" s="28"/>
      <c r="Y10" s="28"/>
      <c r="Z10" s="22">
        <f t="shared" si="12"/>
        <v>0</v>
      </c>
      <c r="AA10" s="21"/>
      <c r="AB10" s="22">
        <v>0</v>
      </c>
      <c r="AC10" s="22">
        <f t="shared" si="13"/>
        <v>0</v>
      </c>
      <c r="AD10" s="29"/>
      <c r="AE10" s="29"/>
      <c r="AF10" s="30"/>
      <c r="AG10" s="22">
        <f t="shared" si="14"/>
        <v>0</v>
      </c>
      <c r="AH10" s="21"/>
      <c r="AI10" s="22">
        <v>0</v>
      </c>
      <c r="AJ10" s="22">
        <f t="shared" si="15"/>
        <v>0</v>
      </c>
      <c r="AK10" s="29"/>
      <c r="AL10" s="29"/>
      <c r="AM10" s="29"/>
      <c r="AN10" s="29"/>
      <c r="AO10" s="29"/>
      <c r="AP10" s="22">
        <v>0</v>
      </c>
      <c r="AQ10" s="22">
        <f t="shared" si="16"/>
        <v>0</v>
      </c>
      <c r="AR10" s="29">
        <v>262</v>
      </c>
      <c r="AS10" s="29">
        <v>295.3</v>
      </c>
      <c r="AT10" s="29">
        <v>117.6</v>
      </c>
      <c r="AU10" s="21">
        <v>281</v>
      </c>
      <c r="AV10" s="22">
        <f t="shared" si="17"/>
        <v>95.157466982729417</v>
      </c>
      <c r="AW10" s="23">
        <f t="shared" si="18"/>
        <v>4.5</v>
      </c>
      <c r="AX10" s="23">
        <f t="shared" si="2"/>
        <v>-6.3000000000000114</v>
      </c>
      <c r="AY10" s="23">
        <f t="shared" si="2"/>
        <v>28.5</v>
      </c>
      <c r="AZ10" s="23">
        <f t="shared" si="2"/>
        <v>0</v>
      </c>
      <c r="BA10" s="23">
        <v>-5.0001106561913176</v>
      </c>
      <c r="BB10" s="12"/>
    </row>
    <row r="11" spans="1:54" ht="20.25" customHeight="1">
      <c r="A11" s="24">
        <v>4</v>
      </c>
      <c r="B11" s="25" t="s">
        <v>22</v>
      </c>
      <c r="C11" s="31">
        <v>983</v>
      </c>
      <c r="D11" s="21">
        <v>268.89999999999998</v>
      </c>
      <c r="E11" s="21">
        <v>293</v>
      </c>
      <c r="F11" s="21">
        <v>238.8</v>
      </c>
      <c r="G11" s="21">
        <v>222</v>
      </c>
      <c r="H11" s="21">
        <f t="shared" si="0"/>
        <v>75.76791808873719</v>
      </c>
      <c r="I11" s="21">
        <v>268.89999999999998</v>
      </c>
      <c r="J11" s="21">
        <v>293</v>
      </c>
      <c r="K11" s="21">
        <v>238.8</v>
      </c>
      <c r="L11" s="22">
        <f t="shared" si="3"/>
        <v>6.7919963856379648E-2</v>
      </c>
      <c r="M11" s="21">
        <v>222</v>
      </c>
      <c r="N11" s="22">
        <f t="shared" si="4"/>
        <v>75.76791808873719</v>
      </c>
      <c r="O11" s="22">
        <f t="shared" si="5"/>
        <v>100</v>
      </c>
      <c r="P11" s="18">
        <f t="shared" si="6"/>
        <v>0</v>
      </c>
      <c r="Q11" s="18">
        <f t="shared" si="7"/>
        <v>0</v>
      </c>
      <c r="R11" s="18">
        <f t="shared" si="8"/>
        <v>0</v>
      </c>
      <c r="S11" s="22">
        <f t="shared" si="9"/>
        <v>0</v>
      </c>
      <c r="T11" s="18">
        <f t="shared" si="10"/>
        <v>0</v>
      </c>
      <c r="U11" s="18">
        <v>0</v>
      </c>
      <c r="V11" s="18">
        <f t="shared" si="11"/>
        <v>0</v>
      </c>
      <c r="W11" s="27"/>
      <c r="X11" s="28"/>
      <c r="Y11" s="28"/>
      <c r="Z11" s="22">
        <f t="shared" si="12"/>
        <v>0</v>
      </c>
      <c r="AA11" s="21"/>
      <c r="AB11" s="22">
        <v>0</v>
      </c>
      <c r="AC11" s="22">
        <f t="shared" si="13"/>
        <v>0</v>
      </c>
      <c r="AD11" s="29"/>
      <c r="AE11" s="29"/>
      <c r="AF11" s="30"/>
      <c r="AG11" s="22">
        <f t="shared" si="14"/>
        <v>0</v>
      </c>
      <c r="AH11" s="21"/>
      <c r="AI11" s="22">
        <v>0</v>
      </c>
      <c r="AJ11" s="22">
        <f t="shared" si="15"/>
        <v>0</v>
      </c>
      <c r="AK11" s="29"/>
      <c r="AL11" s="29"/>
      <c r="AM11" s="29"/>
      <c r="AN11" s="29"/>
      <c r="AO11" s="29"/>
      <c r="AP11" s="22">
        <v>0</v>
      </c>
      <c r="AQ11" s="22">
        <f t="shared" si="16"/>
        <v>0</v>
      </c>
      <c r="AR11" s="29">
        <v>270.10000000000002</v>
      </c>
      <c r="AS11" s="29">
        <v>294</v>
      </c>
      <c r="AT11" s="29">
        <v>143.69999999999999</v>
      </c>
      <c r="AU11" s="21">
        <v>222</v>
      </c>
      <c r="AV11" s="22">
        <f t="shared" si="17"/>
        <v>75.510204081632651</v>
      </c>
      <c r="AW11" s="23">
        <f t="shared" si="18"/>
        <v>-1.2000000000000455</v>
      </c>
      <c r="AX11" s="23">
        <f t="shared" si="2"/>
        <v>-1</v>
      </c>
      <c r="AY11" s="23">
        <f t="shared" si="2"/>
        <v>95.100000000000023</v>
      </c>
      <c r="AZ11" s="23">
        <f t="shared" si="2"/>
        <v>0</v>
      </c>
      <c r="BA11" s="23">
        <v>-4.9999999999999583</v>
      </c>
      <c r="BB11" s="12"/>
    </row>
    <row r="12" spans="1:54" ht="20.25" customHeight="1">
      <c r="A12" s="24">
        <v>5</v>
      </c>
      <c r="B12" s="25" t="s">
        <v>23</v>
      </c>
      <c r="C12" s="31">
        <v>773</v>
      </c>
      <c r="D12" s="21">
        <v>248.7</v>
      </c>
      <c r="E12" s="21">
        <v>383</v>
      </c>
      <c r="F12" s="21">
        <v>30.7</v>
      </c>
      <c r="G12" s="21">
        <v>351</v>
      </c>
      <c r="H12" s="21">
        <f t="shared" si="0"/>
        <v>91.64490861618799</v>
      </c>
      <c r="I12" s="21">
        <v>248.7</v>
      </c>
      <c r="J12" s="21">
        <v>383</v>
      </c>
      <c r="K12" s="21">
        <v>30.7</v>
      </c>
      <c r="L12" s="22">
        <f t="shared" si="3"/>
        <v>8.8782751389055989E-2</v>
      </c>
      <c r="M12" s="21">
        <v>351</v>
      </c>
      <c r="N12" s="22">
        <f t="shared" si="4"/>
        <v>91.64490861618799</v>
      </c>
      <c r="O12" s="22">
        <f t="shared" si="5"/>
        <v>100</v>
      </c>
      <c r="P12" s="18">
        <f t="shared" si="6"/>
        <v>0</v>
      </c>
      <c r="Q12" s="18">
        <f t="shared" si="7"/>
        <v>0</v>
      </c>
      <c r="R12" s="18">
        <f t="shared" si="8"/>
        <v>0</v>
      </c>
      <c r="S12" s="22">
        <f t="shared" si="9"/>
        <v>0</v>
      </c>
      <c r="T12" s="18">
        <f t="shared" si="10"/>
        <v>0</v>
      </c>
      <c r="U12" s="18">
        <v>0</v>
      </c>
      <c r="V12" s="18">
        <f t="shared" si="11"/>
        <v>0</v>
      </c>
      <c r="W12" s="27"/>
      <c r="X12" s="28"/>
      <c r="Y12" s="28"/>
      <c r="Z12" s="22">
        <f t="shared" si="12"/>
        <v>0</v>
      </c>
      <c r="AA12" s="21"/>
      <c r="AB12" s="22">
        <v>0</v>
      </c>
      <c r="AC12" s="22">
        <f t="shared" si="13"/>
        <v>0</v>
      </c>
      <c r="AD12" s="29"/>
      <c r="AE12" s="29"/>
      <c r="AF12" s="30"/>
      <c r="AG12" s="22">
        <f t="shared" si="14"/>
        <v>0</v>
      </c>
      <c r="AH12" s="21"/>
      <c r="AI12" s="22">
        <v>0</v>
      </c>
      <c r="AJ12" s="22">
        <f t="shared" si="15"/>
        <v>0</v>
      </c>
      <c r="AK12" s="29"/>
      <c r="AL12" s="29"/>
      <c r="AM12" s="29"/>
      <c r="AN12" s="29"/>
      <c r="AO12" s="29"/>
      <c r="AP12" s="22">
        <v>0</v>
      </c>
      <c r="AQ12" s="22">
        <f t="shared" si="16"/>
        <v>0</v>
      </c>
      <c r="AR12" s="29">
        <v>246.8</v>
      </c>
      <c r="AS12" s="29">
        <v>385.2</v>
      </c>
      <c r="AT12" s="29">
        <v>30.7</v>
      </c>
      <c r="AU12" s="21">
        <v>351</v>
      </c>
      <c r="AV12" s="22">
        <f t="shared" si="17"/>
        <v>91.121495327102807</v>
      </c>
      <c r="AW12" s="23">
        <f t="shared" si="18"/>
        <v>1.8999999999999773</v>
      </c>
      <c r="AX12" s="23">
        <f t="shared" si="2"/>
        <v>-2.1999999999999886</v>
      </c>
      <c r="AY12" s="23">
        <f t="shared" si="2"/>
        <v>0</v>
      </c>
      <c r="AZ12" s="23">
        <f t="shared" si="2"/>
        <v>0</v>
      </c>
      <c r="BA12" s="23">
        <v>-4.9999999999999725</v>
      </c>
      <c r="BB12" s="12"/>
    </row>
    <row r="13" spans="1:54" ht="20.25" customHeight="1">
      <c r="A13" s="24">
        <v>6</v>
      </c>
      <c r="B13" s="25" t="s">
        <v>24</v>
      </c>
      <c r="C13" s="31">
        <v>582</v>
      </c>
      <c r="D13" s="21">
        <v>240.4</v>
      </c>
      <c r="E13" s="21">
        <v>332</v>
      </c>
      <c r="F13" s="21">
        <v>244.9</v>
      </c>
      <c r="G13" s="21">
        <v>307</v>
      </c>
      <c r="H13" s="21">
        <f t="shared" si="0"/>
        <v>92.46987951807229</v>
      </c>
      <c r="I13" s="21">
        <v>240.4</v>
      </c>
      <c r="J13" s="21">
        <v>332</v>
      </c>
      <c r="K13" s="21">
        <v>244.9</v>
      </c>
      <c r="L13" s="22">
        <f t="shared" si="3"/>
        <v>7.6960505120539396E-2</v>
      </c>
      <c r="M13" s="21">
        <v>307</v>
      </c>
      <c r="N13" s="22">
        <f t="shared" si="4"/>
        <v>92.46987951807229</v>
      </c>
      <c r="O13" s="22">
        <f t="shared" si="5"/>
        <v>100</v>
      </c>
      <c r="P13" s="18">
        <f t="shared" si="6"/>
        <v>0</v>
      </c>
      <c r="Q13" s="18">
        <f t="shared" si="7"/>
        <v>0</v>
      </c>
      <c r="R13" s="18">
        <f t="shared" si="8"/>
        <v>0</v>
      </c>
      <c r="S13" s="22">
        <f t="shared" si="9"/>
        <v>0</v>
      </c>
      <c r="T13" s="18">
        <f t="shared" si="10"/>
        <v>0</v>
      </c>
      <c r="U13" s="18">
        <v>0</v>
      </c>
      <c r="V13" s="18">
        <f t="shared" si="11"/>
        <v>0</v>
      </c>
      <c r="W13" s="27"/>
      <c r="X13" s="28"/>
      <c r="Y13" s="28"/>
      <c r="Z13" s="22">
        <f t="shared" si="12"/>
        <v>0</v>
      </c>
      <c r="AA13" s="21"/>
      <c r="AB13" s="22">
        <v>0</v>
      </c>
      <c r="AC13" s="22">
        <f t="shared" si="13"/>
        <v>0</v>
      </c>
      <c r="AD13" s="29"/>
      <c r="AE13" s="29"/>
      <c r="AF13" s="30"/>
      <c r="AG13" s="22">
        <f t="shared" si="14"/>
        <v>0</v>
      </c>
      <c r="AH13" s="21"/>
      <c r="AI13" s="22">
        <v>0</v>
      </c>
      <c r="AJ13" s="22">
        <f t="shared" si="15"/>
        <v>0</v>
      </c>
      <c r="AK13" s="29"/>
      <c r="AL13" s="29"/>
      <c r="AM13" s="29"/>
      <c r="AN13" s="29"/>
      <c r="AO13" s="29"/>
      <c r="AP13" s="22">
        <v>0</v>
      </c>
      <c r="AQ13" s="22">
        <f t="shared" si="16"/>
        <v>0</v>
      </c>
      <c r="AR13" s="29">
        <v>240</v>
      </c>
      <c r="AS13" s="29">
        <v>332.5</v>
      </c>
      <c r="AT13" s="29">
        <v>227.5</v>
      </c>
      <c r="AU13" s="21">
        <v>307</v>
      </c>
      <c r="AV13" s="22">
        <f t="shared" si="17"/>
        <v>92.330827067669176</v>
      </c>
      <c r="AW13" s="23">
        <f t="shared" si="18"/>
        <v>0.40000000000000568</v>
      </c>
      <c r="AX13" s="23">
        <f t="shared" si="2"/>
        <v>-0.5</v>
      </c>
      <c r="AY13" s="23">
        <f t="shared" si="2"/>
        <v>17.400000000000006</v>
      </c>
      <c r="AZ13" s="23">
        <f t="shared" si="2"/>
        <v>0</v>
      </c>
      <c r="BA13" s="23">
        <v>-5</v>
      </c>
      <c r="BB13" s="12"/>
    </row>
    <row r="14" spans="1:54" ht="20.25" customHeight="1">
      <c r="A14" s="24">
        <v>7</v>
      </c>
      <c r="B14" s="25" t="s">
        <v>25</v>
      </c>
      <c r="C14" s="31">
        <v>456</v>
      </c>
      <c r="D14" s="21">
        <v>152.9</v>
      </c>
      <c r="E14" s="21">
        <v>176</v>
      </c>
      <c r="F14" s="21">
        <v>94</v>
      </c>
      <c r="G14" s="21">
        <v>156</v>
      </c>
      <c r="H14" s="21">
        <f t="shared" si="0"/>
        <v>88.63636363636364</v>
      </c>
      <c r="I14" s="21">
        <v>152.9</v>
      </c>
      <c r="J14" s="21">
        <v>176</v>
      </c>
      <c r="K14" s="21">
        <v>94</v>
      </c>
      <c r="L14" s="22">
        <f t="shared" si="3"/>
        <v>4.0798340063900401E-2</v>
      </c>
      <c r="M14" s="21">
        <v>156</v>
      </c>
      <c r="N14" s="22">
        <f t="shared" si="4"/>
        <v>88.63636363636364</v>
      </c>
      <c r="O14" s="22">
        <f t="shared" si="5"/>
        <v>100</v>
      </c>
      <c r="P14" s="18">
        <f t="shared" si="6"/>
        <v>0</v>
      </c>
      <c r="Q14" s="18">
        <f t="shared" si="7"/>
        <v>0</v>
      </c>
      <c r="R14" s="18">
        <f t="shared" si="8"/>
        <v>0</v>
      </c>
      <c r="S14" s="22">
        <f t="shared" si="9"/>
        <v>0</v>
      </c>
      <c r="T14" s="18">
        <f t="shared" si="10"/>
        <v>0</v>
      </c>
      <c r="U14" s="18">
        <v>0</v>
      </c>
      <c r="V14" s="18">
        <f t="shared" si="11"/>
        <v>0</v>
      </c>
      <c r="W14" s="27"/>
      <c r="X14" s="28"/>
      <c r="Y14" s="28"/>
      <c r="Z14" s="22">
        <f t="shared" si="12"/>
        <v>0</v>
      </c>
      <c r="AA14" s="21"/>
      <c r="AB14" s="22">
        <v>0</v>
      </c>
      <c r="AC14" s="22">
        <f t="shared" si="13"/>
        <v>0</v>
      </c>
      <c r="AD14" s="29"/>
      <c r="AE14" s="29"/>
      <c r="AF14" s="30"/>
      <c r="AG14" s="22">
        <f t="shared" si="14"/>
        <v>0</v>
      </c>
      <c r="AH14" s="21"/>
      <c r="AI14" s="22">
        <v>0</v>
      </c>
      <c r="AJ14" s="22">
        <f t="shared" si="15"/>
        <v>0</v>
      </c>
      <c r="AK14" s="29"/>
      <c r="AL14" s="29"/>
      <c r="AM14" s="29"/>
      <c r="AN14" s="29"/>
      <c r="AO14" s="29"/>
      <c r="AP14" s="22">
        <v>0</v>
      </c>
      <c r="AQ14" s="22">
        <f t="shared" si="16"/>
        <v>0</v>
      </c>
      <c r="AR14" s="29">
        <v>153.6</v>
      </c>
      <c r="AS14" s="29">
        <v>176</v>
      </c>
      <c r="AT14" s="29">
        <v>21.8</v>
      </c>
      <c r="AU14" s="21">
        <v>156</v>
      </c>
      <c r="AV14" s="22">
        <f t="shared" si="17"/>
        <v>88.63636363636364</v>
      </c>
      <c r="AW14" s="23">
        <f t="shared" si="18"/>
        <v>-0.69999999999998863</v>
      </c>
      <c r="AX14" s="23">
        <f t="shared" si="2"/>
        <v>0</v>
      </c>
      <c r="AY14" s="23">
        <f t="shared" si="2"/>
        <v>72.2</v>
      </c>
      <c r="AZ14" s="23">
        <f t="shared" si="2"/>
        <v>0</v>
      </c>
      <c r="BA14" s="23">
        <v>-5.0001253541254629</v>
      </c>
      <c r="BB14" s="12"/>
    </row>
    <row r="15" spans="1:54" s="39" customFormat="1" ht="20.25" customHeight="1">
      <c r="A15" s="32"/>
      <c r="B15" s="33" t="s">
        <v>19</v>
      </c>
      <c r="C15" s="34">
        <f>SUM(C8:C14)</f>
        <v>6955</v>
      </c>
      <c r="D15" s="35">
        <f t="shared" ref="D15:AZ15" si="19">SUM(D8:D14)</f>
        <v>372130.80000000005</v>
      </c>
      <c r="E15" s="35">
        <f t="shared" si="19"/>
        <v>431390.1</v>
      </c>
      <c r="F15" s="35">
        <f t="shared" si="19"/>
        <v>335124.10000000003</v>
      </c>
      <c r="G15" s="35">
        <f t="shared" si="19"/>
        <v>453972.9</v>
      </c>
      <c r="H15" s="36">
        <f t="shared" si="0"/>
        <v>105.23489064769916</v>
      </c>
      <c r="I15" s="35">
        <f t="shared" si="19"/>
        <v>28647.500000000004</v>
      </c>
      <c r="J15" s="35">
        <f>SUM(J8:J14)</f>
        <v>30550</v>
      </c>
      <c r="K15" s="35">
        <f t="shared" si="19"/>
        <v>20911.800000000003</v>
      </c>
      <c r="L15" s="37">
        <f t="shared" si="3"/>
        <v>7.0817573235918028</v>
      </c>
      <c r="M15" s="34">
        <f t="shared" si="19"/>
        <v>32510</v>
      </c>
      <c r="N15" s="37">
        <f t="shared" si="4"/>
        <v>106.41571194762685</v>
      </c>
      <c r="O15" s="22">
        <f t="shared" si="5"/>
        <v>7.1612204164609823</v>
      </c>
      <c r="P15" s="35">
        <f t="shared" si="19"/>
        <v>343483.3</v>
      </c>
      <c r="Q15" s="35">
        <f t="shared" si="19"/>
        <v>400840.1</v>
      </c>
      <c r="R15" s="35">
        <f t="shared" si="19"/>
        <v>314212.3</v>
      </c>
      <c r="S15" s="22">
        <f t="shared" si="9"/>
        <v>92.918242676408198</v>
      </c>
      <c r="T15" s="35">
        <f t="shared" si="19"/>
        <v>421462.9</v>
      </c>
      <c r="U15" s="22">
        <f t="shared" ref="U9:U15" si="20">T15/Q15*100</f>
        <v>105.14489443546194</v>
      </c>
      <c r="V15" s="22">
        <f t="shared" si="11"/>
        <v>92.838779583539022</v>
      </c>
      <c r="W15" s="35">
        <f t="shared" si="19"/>
        <v>104282.6</v>
      </c>
      <c r="X15" s="35">
        <f t="shared" si="19"/>
        <v>150820.9</v>
      </c>
      <c r="Y15" s="35">
        <f t="shared" si="19"/>
        <v>115233.3</v>
      </c>
      <c r="Z15" s="22">
        <f t="shared" si="12"/>
        <v>34.961604357633611</v>
      </c>
      <c r="AA15" s="35">
        <f t="shared" si="19"/>
        <v>137112.5</v>
      </c>
      <c r="AB15" s="22">
        <f t="shared" ref="AB9:AB15" si="21">AA15/X15*100</f>
        <v>90.910808780480693</v>
      </c>
      <c r="AC15" s="22">
        <f t="shared" si="13"/>
        <v>30.202794043432991</v>
      </c>
      <c r="AD15" s="35">
        <f t="shared" si="19"/>
        <v>128638.7</v>
      </c>
      <c r="AE15" s="35">
        <f t="shared" si="19"/>
        <v>130714</v>
      </c>
      <c r="AF15" s="35">
        <f t="shared" si="19"/>
        <v>107719.2</v>
      </c>
      <c r="AG15" s="22">
        <f t="shared" si="14"/>
        <v>30.300648994958397</v>
      </c>
      <c r="AH15" s="35">
        <f t="shared" si="19"/>
        <v>154388</v>
      </c>
      <c r="AI15" s="22">
        <f>AH15/AE15*100</f>
        <v>118.11129641813424</v>
      </c>
      <c r="AJ15" s="22">
        <f t="shared" si="15"/>
        <v>34.008197405616059</v>
      </c>
      <c r="AK15" s="35">
        <f t="shared" si="19"/>
        <v>46171.3</v>
      </c>
      <c r="AL15" s="35">
        <f t="shared" si="19"/>
        <v>48125</v>
      </c>
      <c r="AM15" s="35">
        <f t="shared" si="19"/>
        <v>36879.599999999999</v>
      </c>
      <c r="AN15" s="35">
        <f t="shared" si="19"/>
        <v>11.155796111222767</v>
      </c>
      <c r="AO15" s="34">
        <f t="shared" si="19"/>
        <v>56588</v>
      </c>
      <c r="AP15" s="35">
        <f t="shared" si="19"/>
        <v>117.58545454545455</v>
      </c>
      <c r="AQ15" s="22">
        <f t="shared" si="16"/>
        <v>12.465061240439681</v>
      </c>
      <c r="AR15" s="35">
        <f t="shared" si="19"/>
        <v>371824.39999999991</v>
      </c>
      <c r="AS15" s="35">
        <f t="shared" si="19"/>
        <v>431705.8</v>
      </c>
      <c r="AT15" s="35">
        <f t="shared" si="19"/>
        <v>304065.8</v>
      </c>
      <c r="AU15" s="35">
        <f t="shared" si="19"/>
        <v>453972.9</v>
      </c>
      <c r="AV15" s="22">
        <f t="shared" si="17"/>
        <v>105.15793394483003</v>
      </c>
      <c r="AW15" s="35">
        <f t="shared" si="19"/>
        <v>306.39999999999992</v>
      </c>
      <c r="AX15" s="35">
        <f t="shared" si="19"/>
        <v>-315.70000000001164</v>
      </c>
      <c r="AY15" s="34">
        <f t="shared" si="19"/>
        <v>31058.300000000025</v>
      </c>
      <c r="AZ15" s="34">
        <f t="shared" si="19"/>
        <v>0</v>
      </c>
      <c r="BA15" s="34">
        <v>-5</v>
      </c>
      <c r="BB15" s="38"/>
    </row>
    <row r="16" spans="1:54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</row>
  </sheetData>
  <mergeCells count="14">
    <mergeCell ref="I4:AQ4"/>
    <mergeCell ref="AR4:AV6"/>
    <mergeCell ref="AW4:BA6"/>
    <mergeCell ref="I5:O6"/>
    <mergeCell ref="P5:V6"/>
    <mergeCell ref="W5:AQ5"/>
    <mergeCell ref="W6:AC6"/>
    <mergeCell ref="AD6:AJ6"/>
    <mergeCell ref="AK6:AQ6"/>
    <mergeCell ref="C2:H2"/>
    <mergeCell ref="A4:A7"/>
    <mergeCell ref="B4:B7"/>
    <mergeCell ref="C4:C7"/>
    <mergeCell ref="D4:H6"/>
  </mergeCells>
  <pageMargins left="0.38" right="0.27559055118110237" top="0.74803149606299213" bottom="0.27559055118110237" header="0.55118110236220474" footer="0.31496062992125984"/>
  <pageSetup paperSize="9" scale="67" fitToWidth="0" orientation="landscape" r:id="rId1"/>
  <headerFooter differentFirst="1">
    <oddHeader>&amp;R&amp;P</oddHeader>
  </headerFooter>
  <colBreaks count="5" manualBreakCount="5">
    <brk id="8" max="26" man="1"/>
    <brk id="15" max="26" man="1"/>
    <brk id="26" max="26" man="1"/>
    <brk id="36" max="26" man="1"/>
    <brk id="43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2017-2019</vt:lpstr>
      <vt:lpstr>'2017-2019'!Заголовки_для_печати</vt:lpstr>
      <vt:lpstr>'2017-2019'!Область_печати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2017</cp:lastModifiedBy>
  <cp:lastPrinted>2018-11-12T13:53:37Z</cp:lastPrinted>
  <dcterms:created xsi:type="dcterms:W3CDTF">2018-10-31T11:35:33Z</dcterms:created>
  <dcterms:modified xsi:type="dcterms:W3CDTF">2018-11-12T13:54:25Z</dcterms:modified>
</cp:coreProperties>
</file>